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website_sections\segments\"/>
    </mc:Choice>
  </mc:AlternateContent>
  <bookViews>
    <workbookView xWindow="0" yWindow="0" windowWidth="16368" windowHeight="5220" activeTab="1"/>
  </bookViews>
  <sheets>
    <sheet name="UK" sheetId="1" r:id="rId1"/>
    <sheet name="NL" sheetId="2" r:id="rId2"/>
    <sheet name="UK Formula" sheetId="3" r:id="rId3"/>
    <sheet name="Formula nl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4" l="1"/>
  <c r="K5" i="4" s="1"/>
  <c r="F5" i="4"/>
  <c r="H5" i="3"/>
  <c r="K5" i="3" s="1"/>
  <c r="F5" i="3"/>
  <c r="H5" i="2"/>
  <c r="K5" i="2" s="1"/>
  <c r="F5" i="2"/>
  <c r="K13" i="1"/>
  <c r="L13" i="1"/>
  <c r="L12" i="1"/>
  <c r="K12" i="1"/>
  <c r="F5" i="1"/>
  <c r="H5" i="1"/>
  <c r="I5" i="1" s="1"/>
  <c r="L5" i="4" l="1"/>
  <c r="N5" i="4"/>
  <c r="O5" i="4" s="1"/>
  <c r="O6" i="4" s="1"/>
  <c r="N6" i="4" s="1"/>
  <c r="I5" i="4"/>
  <c r="L5" i="3"/>
  <c r="N5" i="3"/>
  <c r="O5" i="3" s="1"/>
  <c r="O6" i="3" s="1"/>
  <c r="N6" i="3" s="1"/>
  <c r="I5" i="3"/>
  <c r="L5" i="2"/>
  <c r="N5" i="2"/>
  <c r="O5" i="2" s="1"/>
  <c r="O6" i="2" s="1"/>
  <c r="N6" i="2" s="1"/>
  <c r="I5" i="2"/>
  <c r="K5" i="1"/>
  <c r="L6" i="4" l="1"/>
  <c r="L6" i="3"/>
  <c r="L6" i="2"/>
  <c r="N5" i="1"/>
  <c r="O5" i="1" s="1"/>
  <c r="O6" i="1" s="1"/>
  <c r="N6" i="1" s="1"/>
  <c r="L5" i="1"/>
  <c r="L7" i="4" l="1"/>
  <c r="K6" i="4"/>
  <c r="K7" i="4" s="1"/>
  <c r="I6" i="4"/>
  <c r="L7" i="3"/>
  <c r="K6" i="3"/>
  <c r="K7" i="3" s="1"/>
  <c r="I6" i="3"/>
  <c r="L7" i="2"/>
  <c r="K6" i="2"/>
  <c r="K7" i="2" s="1"/>
  <c r="I6" i="2"/>
  <c r="L6" i="1"/>
  <c r="I7" i="4" l="1"/>
  <c r="H6" i="4"/>
  <c r="H7" i="4" s="1"/>
  <c r="F6" i="4"/>
  <c r="I7" i="3"/>
  <c r="H6" i="3"/>
  <c r="H7" i="3" s="1"/>
  <c r="F6" i="3"/>
  <c r="I7" i="2"/>
  <c r="H6" i="2"/>
  <c r="H7" i="2" s="1"/>
  <c r="F6" i="2"/>
  <c r="L7" i="1"/>
  <c r="I6" i="1"/>
  <c r="K6" i="1"/>
  <c r="K7" i="1" s="1"/>
  <c r="F7" i="4" l="1"/>
  <c r="E6" i="4"/>
  <c r="F7" i="3"/>
  <c r="E6" i="3"/>
  <c r="F7" i="2"/>
  <c r="E6" i="2"/>
  <c r="H6" i="1"/>
  <c r="H7" i="1" s="1"/>
  <c r="F6" i="1"/>
  <c r="I7" i="1"/>
  <c r="E7" i="4" l="1"/>
  <c r="F13" i="4"/>
  <c r="L13" i="4" s="1"/>
  <c r="F12" i="4"/>
  <c r="L12" i="4" s="1"/>
  <c r="E13" i="4"/>
  <c r="K13" i="4" s="1"/>
  <c r="E12" i="4"/>
  <c r="K12" i="4" s="1"/>
  <c r="E7" i="3"/>
  <c r="F13" i="3"/>
  <c r="L13" i="3" s="1"/>
  <c r="F12" i="3"/>
  <c r="L12" i="3" s="1"/>
  <c r="E13" i="3"/>
  <c r="K13" i="3" s="1"/>
  <c r="E12" i="3"/>
  <c r="K12" i="3" s="1"/>
  <c r="E7" i="2"/>
  <c r="F13" i="2"/>
  <c r="L13" i="2" s="1"/>
  <c r="F12" i="2"/>
  <c r="L12" i="2" s="1"/>
  <c r="E13" i="2"/>
  <c r="K13" i="2" s="1"/>
  <c r="E12" i="2"/>
  <c r="K12" i="2" s="1"/>
  <c r="F7" i="1"/>
  <c r="E6" i="1"/>
  <c r="F13" i="1" l="1"/>
  <c r="E13" i="1"/>
  <c r="F12" i="1"/>
  <c r="E7" i="1"/>
  <c r="E12" i="1"/>
</calcChain>
</file>

<file path=xl/sharedStrings.xml><?xml version="1.0" encoding="utf-8"?>
<sst xmlns="http://schemas.openxmlformats.org/spreadsheetml/2006/main" count="88" uniqueCount="22">
  <si>
    <t>Segment 1</t>
  </si>
  <si>
    <t>Diameter</t>
  </si>
  <si>
    <t>Area</t>
  </si>
  <si>
    <t>Segment 2</t>
  </si>
  <si>
    <t>When cut</t>
  </si>
  <si>
    <t>Final</t>
  </si>
  <si>
    <t>Final tree height</t>
  </si>
  <si>
    <t>Segment 3</t>
  </si>
  <si>
    <t>Segment 4</t>
  </si>
  <si>
    <t>Sumo</t>
  </si>
  <si>
    <t>Sumo first branch</t>
  </si>
  <si>
    <t>From</t>
  </si>
  <si>
    <t>To</t>
  </si>
  <si>
    <t>First branch</t>
  </si>
  <si>
    <t>Bij afzagen</t>
  </si>
  <si>
    <t>Uiteindelijk</t>
  </si>
  <si>
    <t>Boomhoogte</t>
  </si>
  <si>
    <t>Van</t>
  </si>
  <si>
    <t>Tot</t>
  </si>
  <si>
    <t>Opp</t>
  </si>
  <si>
    <t>Eerste tak</t>
  </si>
  <si>
    <t>Sumo eerste tak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</si>
</sst>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8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9FFD9"/>
        <bgColor indexed="64"/>
      </patternFill>
    </fill>
  </fills>
  <borders count="2">
    <border>
      <left/>
      <right/>
      <top/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164" fontId="0" fillId="0" borderId="0" xfId="0" applyNumberFormat="1"/>
    <xf numFmtId="9" fontId="5" fillId="0" borderId="0" xfId="1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2" borderId="0" xfId="0" applyFont="1" applyFill="1"/>
    <xf numFmtId="0" fontId="4" fillId="2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right"/>
    </xf>
    <xf numFmtId="9" fontId="0" fillId="0" borderId="0" xfId="1" applyFont="1" applyFill="1" applyAlignment="1">
      <alignment horizontal="center"/>
    </xf>
    <xf numFmtId="9" fontId="5" fillId="0" borderId="0" xfId="1" applyFont="1" applyFill="1"/>
    <xf numFmtId="9" fontId="5" fillId="2" borderId="0" xfId="1" applyFont="1" applyFill="1"/>
    <xf numFmtId="0" fontId="0" fillId="2" borderId="0" xfId="0" applyFill="1"/>
    <xf numFmtId="0" fontId="3" fillId="2" borderId="0" xfId="0" applyFont="1" applyFill="1"/>
    <xf numFmtId="0" fontId="3" fillId="2" borderId="0" xfId="0" applyFont="1" applyFill="1" applyAlignment="1">
      <alignment horizontal="right"/>
    </xf>
    <xf numFmtId="9" fontId="5" fillId="0" borderId="0" xfId="1" applyFont="1" applyAlignment="1">
      <alignment horizontal="right"/>
    </xf>
    <xf numFmtId="9" fontId="0" fillId="2" borderId="0" xfId="1" applyFont="1" applyFill="1" applyAlignment="1">
      <alignment horizontal="center"/>
    </xf>
    <xf numFmtId="9" fontId="5" fillId="3" borderId="0" xfId="1" applyFont="1" applyFill="1" applyAlignment="1">
      <alignment horizontal="center"/>
    </xf>
    <xf numFmtId="9" fontId="5" fillId="0" borderId="0" xfId="1" applyFont="1" applyFill="1" applyAlignment="1">
      <alignment horizontal="center"/>
    </xf>
    <xf numFmtId="164" fontId="0" fillId="4" borderId="0" xfId="0" applyNumberFormat="1" applyFill="1" applyAlignment="1">
      <alignment horizontal="center"/>
    </xf>
    <xf numFmtId="164" fontId="6" fillId="4" borderId="1" xfId="0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007800"/>
      <color rgb="FFDEFBDD"/>
      <color rgb="FFD9FF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60960</xdr:colOff>
      <xdr:row>10</xdr:row>
      <xdr:rowOff>0</xdr:rowOff>
    </xdr:from>
    <xdr:to>
      <xdr:col>15</xdr:col>
      <xdr:colOff>0</xdr:colOff>
      <xdr:row>11</xdr:row>
      <xdr:rowOff>134735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29300" y="1432560"/>
          <a:ext cx="1249680" cy="3176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38101</xdr:colOff>
      <xdr:row>11</xdr:row>
      <xdr:rowOff>91441</xdr:rowOff>
    </xdr:from>
    <xdr:to>
      <xdr:col>15</xdr:col>
      <xdr:colOff>15539</xdr:colOff>
      <xdr:row>13</xdr:row>
      <xdr:rowOff>7621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06441" y="1706881"/>
          <a:ext cx="1288078" cy="2819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2:O15"/>
  <sheetViews>
    <sheetView showGridLines="0" workbookViewId="0">
      <selection activeCell="R17" sqref="R17"/>
    </sheetView>
  </sheetViews>
  <sheetFormatPr defaultRowHeight="14.4" x14ac:dyDescent="0.3"/>
  <cols>
    <col min="2" max="2" width="1.21875" customWidth="1"/>
    <col min="3" max="3" width="16.6640625" customWidth="1"/>
    <col min="4" max="4" width="1.33203125" customWidth="1"/>
    <col min="7" max="7" width="1.33203125" customWidth="1"/>
    <col min="10" max="10" width="1.33203125" customWidth="1"/>
    <col min="13" max="13" width="1.33203125" customWidth="1"/>
    <col min="16" max="16" width="1.33203125" customWidth="1"/>
  </cols>
  <sheetData>
    <row r="2" spans="3:15" x14ac:dyDescent="0.3">
      <c r="E2" s="7" t="s">
        <v>0</v>
      </c>
      <c r="F2" s="7"/>
      <c r="G2" s="3"/>
      <c r="H2" s="7" t="s">
        <v>3</v>
      </c>
      <c r="I2" s="7"/>
      <c r="J2" s="3"/>
      <c r="K2" s="7" t="s">
        <v>7</v>
      </c>
      <c r="L2" s="7"/>
      <c r="M2" s="3"/>
      <c r="N2" s="7" t="s">
        <v>8</v>
      </c>
      <c r="O2" s="8"/>
    </row>
    <row r="3" spans="3:15" ht="7.2" customHeight="1" x14ac:dyDescent="0.3"/>
    <row r="4" spans="3:15" ht="15" thickBot="1" x14ac:dyDescent="0.35">
      <c r="C4" s="3"/>
      <c r="D4" s="3"/>
      <c r="E4" s="9" t="s">
        <v>1</v>
      </c>
      <c r="F4" s="9" t="s">
        <v>2</v>
      </c>
      <c r="G4" s="3"/>
      <c r="H4" s="9" t="s">
        <v>1</v>
      </c>
      <c r="I4" s="9" t="s">
        <v>2</v>
      </c>
      <c r="J4" s="3"/>
      <c r="K4" s="9" t="s">
        <v>1</v>
      </c>
      <c r="L4" s="9" t="s">
        <v>2</v>
      </c>
      <c r="M4" s="3"/>
      <c r="N4" s="9" t="s">
        <v>1</v>
      </c>
      <c r="O4" s="9" t="s">
        <v>2</v>
      </c>
    </row>
    <row r="5" spans="3:15" ht="15" thickBot="1" x14ac:dyDescent="0.35">
      <c r="C5" s="10" t="s">
        <v>4</v>
      </c>
      <c r="D5" s="5"/>
      <c r="E5" s="22">
        <v>10</v>
      </c>
      <c r="F5" s="21">
        <f>PI()*(E5/2)^2</f>
        <v>78.539816339744831</v>
      </c>
      <c r="G5" s="1"/>
      <c r="H5" s="21">
        <f>E5/1.618</f>
        <v>6.1804697156983925</v>
      </c>
      <c r="I5" s="21">
        <f>PI()*(H5/2)^2</f>
        <v>30.000800764172226</v>
      </c>
      <c r="J5" s="1"/>
      <c r="K5" s="21">
        <f>H5/1.618</f>
        <v>3.819820590666497</v>
      </c>
      <c r="L5" s="21">
        <f>PI()*(K5/2)^2</f>
        <v>11.459767649546826</v>
      </c>
      <c r="M5" s="1"/>
      <c r="N5" s="21">
        <f>K5/1.618</f>
        <v>2.360828548001543</v>
      </c>
      <c r="O5" s="21">
        <f>PI()*(N5/2)^2</f>
        <v>4.3774256431992766</v>
      </c>
    </row>
    <row r="6" spans="3:15" x14ac:dyDescent="0.3">
      <c r="C6" s="10" t="s">
        <v>5</v>
      </c>
      <c r="D6" s="5"/>
      <c r="E6" s="21">
        <f>2*SQRT(F6/PI())</f>
        <v>12.584226105907499</v>
      </c>
      <c r="F6" s="21">
        <f>F5+I6</f>
        <v>124.37781039666316</v>
      </c>
      <c r="G6" s="1"/>
      <c r="H6" s="21">
        <f>2*SQRT(I6/PI())</f>
        <v>7.6395514714283976</v>
      </c>
      <c r="I6" s="21">
        <f>I5+L6</f>
        <v>45.837994056918333</v>
      </c>
      <c r="J6" s="1"/>
      <c r="K6" s="21">
        <f>2*SQRT(L6/PI())</f>
        <v>4.4904944914718268</v>
      </c>
      <c r="L6" s="21">
        <f>L5+O6</f>
        <v>15.837193292746104</v>
      </c>
      <c r="M6" s="1"/>
      <c r="N6" s="21">
        <f>2*SQRT(O6/PI())</f>
        <v>2.360828548001543</v>
      </c>
      <c r="O6" s="21">
        <f>O5+R6</f>
        <v>4.3774256431992766</v>
      </c>
    </row>
    <row r="7" spans="3:15" x14ac:dyDescent="0.3">
      <c r="C7" s="5"/>
      <c r="D7" s="3"/>
      <c r="E7" s="19">
        <f>(E6-E5)/E5</f>
        <v>0.25842261059074989</v>
      </c>
      <c r="F7" s="19">
        <f t="shared" ref="F7:L7" si="0">(F6-F5)/F5</f>
        <v>0.58362746684603795</v>
      </c>
      <c r="G7" s="20"/>
      <c r="H7" s="19">
        <f t="shared" si="0"/>
        <v>0.23607942807711485</v>
      </c>
      <c r="I7" s="19">
        <f t="shared" si="0"/>
        <v>0.52789235251544742</v>
      </c>
      <c r="J7" s="20"/>
      <c r="K7" s="19">
        <f t="shared" si="0"/>
        <v>0.17557733010918922</v>
      </c>
      <c r="L7" s="19">
        <f t="shared" si="0"/>
        <v>0.38198205906664973</v>
      </c>
    </row>
    <row r="8" spans="3:15" ht="7.2" customHeight="1" x14ac:dyDescent="0.3">
      <c r="C8" s="5"/>
      <c r="D8" s="3"/>
      <c r="E8" s="11"/>
      <c r="F8" s="11"/>
      <c r="G8" s="12"/>
      <c r="H8" s="11"/>
      <c r="I8" s="11"/>
      <c r="J8" s="12"/>
      <c r="K8" s="11"/>
      <c r="L8" s="11"/>
    </row>
    <row r="9" spans="3:15" ht="3.6" customHeight="1" x14ac:dyDescent="0.3">
      <c r="C9" s="16"/>
      <c r="D9" s="15"/>
      <c r="E9" s="18"/>
      <c r="F9" s="18"/>
      <c r="G9" s="13"/>
      <c r="H9" s="18"/>
      <c r="I9" s="18"/>
      <c r="J9" s="13"/>
      <c r="K9" s="18"/>
      <c r="L9" s="18"/>
      <c r="M9" s="14"/>
      <c r="N9" s="14"/>
      <c r="O9" s="14"/>
    </row>
    <row r="10" spans="3:15" ht="7.2" customHeight="1" x14ac:dyDescent="0.3">
      <c r="C10" s="5"/>
      <c r="D10" s="3"/>
      <c r="E10" s="2"/>
      <c r="F10" s="2"/>
      <c r="G10" s="2"/>
      <c r="H10" s="2"/>
      <c r="I10" s="2"/>
      <c r="J10" s="2"/>
      <c r="K10" s="2"/>
      <c r="L10" s="2"/>
    </row>
    <row r="11" spans="3:15" x14ac:dyDescent="0.3">
      <c r="C11" s="5"/>
      <c r="D11" s="3"/>
      <c r="E11" s="9" t="s">
        <v>11</v>
      </c>
      <c r="F11" s="9" t="s">
        <v>12</v>
      </c>
      <c r="H11" s="2"/>
      <c r="I11" s="17"/>
      <c r="J11" s="2"/>
      <c r="K11" s="9" t="s">
        <v>11</v>
      </c>
      <c r="L11" s="9" t="s">
        <v>12</v>
      </c>
    </row>
    <row r="12" spans="3:15" x14ac:dyDescent="0.3">
      <c r="C12" s="10" t="s">
        <v>6</v>
      </c>
      <c r="D12" s="5"/>
      <c r="E12" s="21">
        <f>6*E6</f>
        <v>75.505356635444997</v>
      </c>
      <c r="F12" s="21">
        <f>12*E6</f>
        <v>151.01071327088999</v>
      </c>
      <c r="H12" s="10"/>
      <c r="I12" s="10" t="s">
        <v>13</v>
      </c>
      <c r="K12" s="21">
        <f>E12/(1+1.618)</f>
        <v>28.84085432981092</v>
      </c>
      <c r="L12" s="21">
        <f>F12/(1+1.618)</f>
        <v>57.68170865962184</v>
      </c>
    </row>
    <row r="13" spans="3:15" x14ac:dyDescent="0.3">
      <c r="C13" s="10" t="s">
        <v>9</v>
      </c>
      <c r="E13" s="21">
        <f>E6</f>
        <v>12.584226105907499</v>
      </c>
      <c r="F13" s="21">
        <f>3*E6</f>
        <v>37.752678317722498</v>
      </c>
      <c r="H13" s="10"/>
      <c r="I13" s="10" t="s">
        <v>10</v>
      </c>
      <c r="K13" s="21">
        <f>E13/(1+1.618)</f>
        <v>4.8068090549684861</v>
      </c>
      <c r="L13" s="21">
        <f>F13/(1+1.618)</f>
        <v>14.42042716490546</v>
      </c>
    </row>
    <row r="14" spans="3:15" ht="7.2" customHeight="1" x14ac:dyDescent="0.3">
      <c r="C14" s="6"/>
      <c r="I14" s="6"/>
      <c r="K14" s="1"/>
    </row>
    <row r="15" spans="3:15" ht="7.2" customHeight="1" x14ac:dyDescent="0.3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C2:O15"/>
  <sheetViews>
    <sheetView showGridLines="0" tabSelected="1" topLeftCell="B1" workbookViewId="0">
      <selection activeCell="K16" sqref="K16"/>
    </sheetView>
  </sheetViews>
  <sheetFormatPr defaultRowHeight="14.4" x14ac:dyDescent="0.3"/>
  <cols>
    <col min="2" max="2" width="1.21875" customWidth="1"/>
    <col min="3" max="3" width="16.6640625" customWidth="1"/>
    <col min="4" max="4" width="1.33203125" customWidth="1"/>
    <col min="7" max="7" width="1.33203125" customWidth="1"/>
    <col min="10" max="10" width="1.33203125" customWidth="1"/>
    <col min="13" max="13" width="1.33203125" customWidth="1"/>
    <col min="16" max="16" width="1.33203125" customWidth="1"/>
  </cols>
  <sheetData>
    <row r="2" spans="3:15" x14ac:dyDescent="0.3">
      <c r="E2" s="7" t="s">
        <v>0</v>
      </c>
      <c r="F2" s="7"/>
      <c r="G2" s="3"/>
      <c r="H2" s="7" t="s">
        <v>3</v>
      </c>
      <c r="I2" s="7"/>
      <c r="J2" s="3"/>
      <c r="K2" s="7" t="s">
        <v>7</v>
      </c>
      <c r="L2" s="7"/>
      <c r="M2" s="3"/>
      <c r="N2" s="7" t="s">
        <v>8</v>
      </c>
      <c r="O2" s="8"/>
    </row>
    <row r="3" spans="3:15" ht="7.2" customHeight="1" x14ac:dyDescent="0.3"/>
    <row r="4" spans="3:15" ht="15" thickBot="1" x14ac:dyDescent="0.35">
      <c r="C4" s="3"/>
      <c r="D4" s="3"/>
      <c r="E4" s="9" t="s">
        <v>1</v>
      </c>
      <c r="F4" s="9" t="s">
        <v>19</v>
      </c>
      <c r="G4" s="4"/>
      <c r="H4" s="9" t="s">
        <v>1</v>
      </c>
      <c r="I4" s="9" t="s">
        <v>19</v>
      </c>
      <c r="J4" s="4"/>
      <c r="K4" s="9" t="s">
        <v>1</v>
      </c>
      <c r="L4" s="9" t="s">
        <v>19</v>
      </c>
      <c r="M4" s="4"/>
      <c r="N4" s="9" t="s">
        <v>1</v>
      </c>
      <c r="O4" s="9" t="s">
        <v>19</v>
      </c>
    </row>
    <row r="5" spans="3:15" ht="15" thickBot="1" x14ac:dyDescent="0.35">
      <c r="C5" s="10" t="s">
        <v>14</v>
      </c>
      <c r="D5" s="5"/>
      <c r="E5" s="22">
        <v>10</v>
      </c>
      <c r="F5" s="21">
        <f>PI()*(E5/2)^2</f>
        <v>78.539816339744831</v>
      </c>
      <c r="G5" s="1"/>
      <c r="H5" s="21">
        <f>E5/1.618</f>
        <v>6.1804697156983925</v>
      </c>
      <c r="I5" s="21">
        <f>PI()*(H5/2)^2</f>
        <v>30.000800764172226</v>
      </c>
      <c r="J5" s="1"/>
      <c r="K5" s="21">
        <f>H5/1.618</f>
        <v>3.819820590666497</v>
      </c>
      <c r="L5" s="21">
        <f>PI()*(K5/2)^2</f>
        <v>11.459767649546826</v>
      </c>
      <c r="M5" s="1"/>
      <c r="N5" s="21">
        <f>K5/1.618</f>
        <v>2.360828548001543</v>
      </c>
      <c r="O5" s="21">
        <f>PI()*(N5/2)^2</f>
        <v>4.3774256431992766</v>
      </c>
    </row>
    <row r="6" spans="3:15" x14ac:dyDescent="0.3">
      <c r="C6" s="10" t="s">
        <v>15</v>
      </c>
      <c r="D6" s="5"/>
      <c r="E6" s="21">
        <f>2*SQRT(F6/PI())</f>
        <v>12.584226105907499</v>
      </c>
      <c r="F6" s="21">
        <f>F5+I6</f>
        <v>124.37781039666316</v>
      </c>
      <c r="G6" s="1"/>
      <c r="H6" s="21">
        <f>2*SQRT(I6/PI())</f>
        <v>7.6395514714283976</v>
      </c>
      <c r="I6" s="21">
        <f>I5+L6</f>
        <v>45.837994056918333</v>
      </c>
      <c r="J6" s="1"/>
      <c r="K6" s="21">
        <f>2*SQRT(L6/PI())</f>
        <v>4.4904944914718268</v>
      </c>
      <c r="L6" s="21">
        <f>L5+O6</f>
        <v>15.837193292746104</v>
      </c>
      <c r="M6" s="1"/>
      <c r="N6" s="21">
        <f>2*SQRT(O6/PI())</f>
        <v>2.360828548001543</v>
      </c>
      <c r="O6" s="21">
        <f>O5+R6</f>
        <v>4.3774256431992766</v>
      </c>
    </row>
    <row r="7" spans="3:15" x14ac:dyDescent="0.3">
      <c r="C7" s="5"/>
      <c r="D7" s="3"/>
      <c r="E7" s="19">
        <f>(E6-E5)/E5</f>
        <v>0.25842261059074989</v>
      </c>
      <c r="F7" s="19">
        <f t="shared" ref="F7:L7" si="0">(F6-F5)/F5</f>
        <v>0.58362746684603795</v>
      </c>
      <c r="G7" s="20"/>
      <c r="H7" s="19">
        <f t="shared" si="0"/>
        <v>0.23607942807711485</v>
      </c>
      <c r="I7" s="19">
        <f t="shared" si="0"/>
        <v>0.52789235251544742</v>
      </c>
      <c r="J7" s="20"/>
      <c r="K7" s="19">
        <f t="shared" si="0"/>
        <v>0.17557733010918922</v>
      </c>
      <c r="L7" s="19">
        <f t="shared" si="0"/>
        <v>0.38198205906664973</v>
      </c>
    </row>
    <row r="8" spans="3:15" ht="7.2" customHeight="1" x14ac:dyDescent="0.3">
      <c r="C8" s="5"/>
      <c r="D8" s="3"/>
      <c r="E8" s="11"/>
      <c r="F8" s="11"/>
      <c r="G8" s="12"/>
      <c r="H8" s="11"/>
      <c r="I8" s="11"/>
      <c r="J8" s="12"/>
      <c r="K8" s="11"/>
      <c r="L8" s="11"/>
    </row>
    <row r="9" spans="3:15" ht="3.6" customHeight="1" x14ac:dyDescent="0.3">
      <c r="C9" s="16"/>
      <c r="D9" s="15"/>
      <c r="E9" s="18"/>
      <c r="F9" s="18"/>
      <c r="G9" s="13"/>
      <c r="H9" s="18"/>
      <c r="I9" s="18"/>
      <c r="J9" s="13"/>
      <c r="K9" s="18"/>
      <c r="L9" s="18"/>
      <c r="M9" s="14"/>
      <c r="N9" s="14"/>
      <c r="O9" s="14"/>
    </row>
    <row r="10" spans="3:15" ht="7.2" customHeight="1" x14ac:dyDescent="0.3">
      <c r="C10" s="5"/>
      <c r="D10" s="3"/>
      <c r="E10" s="2"/>
      <c r="F10" s="2"/>
      <c r="G10" s="2"/>
      <c r="H10" s="2"/>
      <c r="I10" s="2"/>
      <c r="J10" s="2"/>
      <c r="K10" s="2"/>
      <c r="L10" s="2"/>
    </row>
    <row r="11" spans="3:15" x14ac:dyDescent="0.3">
      <c r="C11" s="5"/>
      <c r="D11" s="3"/>
      <c r="E11" s="9" t="s">
        <v>17</v>
      </c>
      <c r="F11" s="9" t="s">
        <v>18</v>
      </c>
      <c r="H11" s="2"/>
      <c r="I11" s="17"/>
      <c r="J11" s="2"/>
      <c r="K11" s="9" t="s">
        <v>17</v>
      </c>
      <c r="L11" s="9" t="s">
        <v>18</v>
      </c>
    </row>
    <row r="12" spans="3:15" x14ac:dyDescent="0.3">
      <c r="C12" s="10" t="s">
        <v>16</v>
      </c>
      <c r="D12" s="5"/>
      <c r="E12" s="21">
        <f>6*E6</f>
        <v>75.505356635444997</v>
      </c>
      <c r="F12" s="21">
        <f>12*E6</f>
        <v>151.01071327088999</v>
      </c>
      <c r="H12" s="10"/>
      <c r="I12" s="10" t="s">
        <v>20</v>
      </c>
      <c r="K12" s="21">
        <f>E12/(1+1.618)</f>
        <v>28.84085432981092</v>
      </c>
      <c r="L12" s="21">
        <f>F12/(1+1.618)</f>
        <v>57.68170865962184</v>
      </c>
    </row>
    <row r="13" spans="3:15" x14ac:dyDescent="0.3">
      <c r="C13" s="10" t="s">
        <v>9</v>
      </c>
      <c r="E13" s="21">
        <f>E6</f>
        <v>12.584226105907499</v>
      </c>
      <c r="F13" s="21">
        <f>3*E6</f>
        <v>37.752678317722498</v>
      </c>
      <c r="H13" s="10"/>
      <c r="I13" s="10" t="s">
        <v>21</v>
      </c>
      <c r="K13" s="21">
        <f>E13/(1+1.618)</f>
        <v>4.8068090549684861</v>
      </c>
      <c r="L13" s="21">
        <f>F13/(1+1.618)</f>
        <v>14.42042716490546</v>
      </c>
    </row>
    <row r="14" spans="3:15" ht="7.2" customHeight="1" x14ac:dyDescent="0.3">
      <c r="C14" s="6"/>
      <c r="I14" s="6"/>
      <c r="K14" s="1"/>
    </row>
    <row r="15" spans="3:15" ht="7.2" customHeight="1" x14ac:dyDescent="0.3"/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C2:O15"/>
  <sheetViews>
    <sheetView showFormulas="1" showGridLines="0" topLeftCell="D1" zoomScale="90" zoomScaleNormal="90" workbookViewId="0">
      <selection activeCell="N12" sqref="N12"/>
    </sheetView>
  </sheetViews>
  <sheetFormatPr defaultRowHeight="14.4" x14ac:dyDescent="0.3"/>
  <cols>
    <col min="2" max="2" width="1.21875" customWidth="1"/>
    <col min="3" max="3" width="16.6640625" customWidth="1"/>
    <col min="4" max="4" width="1.33203125" customWidth="1"/>
    <col min="7" max="7" width="1.33203125" customWidth="1"/>
    <col min="10" max="10" width="1.33203125" customWidth="1"/>
    <col min="13" max="13" width="1.33203125" customWidth="1"/>
    <col min="16" max="16" width="1.33203125" customWidth="1"/>
  </cols>
  <sheetData>
    <row r="2" spans="3:15" x14ac:dyDescent="0.3">
      <c r="E2" s="7" t="s">
        <v>0</v>
      </c>
      <c r="F2" s="7"/>
      <c r="G2" s="3"/>
      <c r="H2" s="7" t="s">
        <v>3</v>
      </c>
      <c r="I2" s="7"/>
      <c r="J2" s="3"/>
      <c r="K2" s="7" t="s">
        <v>7</v>
      </c>
      <c r="L2" s="7"/>
      <c r="M2" s="3"/>
      <c r="N2" s="7" t="s">
        <v>8</v>
      </c>
      <c r="O2" s="8"/>
    </row>
    <row r="3" spans="3:15" ht="7.2" customHeight="1" x14ac:dyDescent="0.3"/>
    <row r="4" spans="3:15" ht="15" thickBot="1" x14ac:dyDescent="0.35">
      <c r="C4" s="3"/>
      <c r="D4" s="3"/>
      <c r="E4" s="9" t="s">
        <v>1</v>
      </c>
      <c r="F4" s="9" t="s">
        <v>2</v>
      </c>
      <c r="G4" s="3"/>
      <c r="H4" s="9" t="s">
        <v>1</v>
      </c>
      <c r="I4" s="9" t="s">
        <v>2</v>
      </c>
      <c r="J4" s="3"/>
      <c r="K4" s="9" t="s">
        <v>1</v>
      </c>
      <c r="L4" s="9" t="s">
        <v>2</v>
      </c>
      <c r="M4" s="3"/>
      <c r="N4" s="9" t="s">
        <v>1</v>
      </c>
      <c r="O4" s="9" t="s">
        <v>2</v>
      </c>
    </row>
    <row r="5" spans="3:15" ht="15" thickBot="1" x14ac:dyDescent="0.35">
      <c r="C5" s="10" t="s">
        <v>4</v>
      </c>
      <c r="D5" s="5"/>
      <c r="E5" s="22">
        <v>10</v>
      </c>
      <c r="F5" s="21">
        <f>PI()*(E5/2)^2</f>
        <v>78.539816339744831</v>
      </c>
      <c r="G5" s="1"/>
      <c r="H5" s="21">
        <f>E5/1.618</f>
        <v>6.1804697156983925</v>
      </c>
      <c r="I5" s="21">
        <f>PI()*(H5/2)^2</f>
        <v>30.000800764172226</v>
      </c>
      <c r="J5" s="1"/>
      <c r="K5" s="21">
        <f>H5/1.618</f>
        <v>3.819820590666497</v>
      </c>
      <c r="L5" s="21">
        <f>PI()*(K5/2)^2</f>
        <v>11.459767649546826</v>
      </c>
      <c r="M5" s="1"/>
      <c r="N5" s="21">
        <f>K5/1.618</f>
        <v>2.360828548001543</v>
      </c>
      <c r="O5" s="21">
        <f>PI()*(N5/2)^2</f>
        <v>4.3774256431992766</v>
      </c>
    </row>
    <row r="6" spans="3:15" x14ac:dyDescent="0.3">
      <c r="C6" s="10" t="s">
        <v>5</v>
      </c>
      <c r="D6" s="5"/>
      <c r="E6" s="21">
        <f>2*SQRT(F6/PI())</f>
        <v>12.584226105907499</v>
      </c>
      <c r="F6" s="21">
        <f>F5+I6</f>
        <v>124.37781039666316</v>
      </c>
      <c r="G6" s="1"/>
      <c r="H6" s="21">
        <f>2*SQRT(I6/PI())</f>
        <v>7.6395514714283976</v>
      </c>
      <c r="I6" s="21">
        <f>I5+L6</f>
        <v>45.837994056918333</v>
      </c>
      <c r="J6" s="1"/>
      <c r="K6" s="21">
        <f>2*SQRT(L6/PI())</f>
        <v>4.4904944914718268</v>
      </c>
      <c r="L6" s="21">
        <f>L5+O6</f>
        <v>15.837193292746104</v>
      </c>
      <c r="M6" s="1"/>
      <c r="N6" s="21">
        <f>2*SQRT(O6/PI())</f>
        <v>2.360828548001543</v>
      </c>
      <c r="O6" s="21">
        <f>O5+R6</f>
        <v>4.3774256431992766</v>
      </c>
    </row>
    <row r="7" spans="3:15" x14ac:dyDescent="0.3">
      <c r="C7" s="5"/>
      <c r="D7" s="3"/>
      <c r="E7" s="19">
        <f>(E6-E5)/E5</f>
        <v>0.25842261059074989</v>
      </c>
      <c r="F7" s="19">
        <f t="shared" ref="F7:L7" si="0">(F6-F5)/F5</f>
        <v>0.58362746684603795</v>
      </c>
      <c r="G7" s="20"/>
      <c r="H7" s="19">
        <f t="shared" si="0"/>
        <v>0.23607942807711485</v>
      </c>
      <c r="I7" s="19">
        <f t="shared" si="0"/>
        <v>0.52789235251544742</v>
      </c>
      <c r="J7" s="20"/>
      <c r="K7" s="19">
        <f t="shared" si="0"/>
        <v>0.17557733010918922</v>
      </c>
      <c r="L7" s="19">
        <f t="shared" si="0"/>
        <v>0.38198205906664973</v>
      </c>
    </row>
    <row r="8" spans="3:15" ht="7.2" customHeight="1" x14ac:dyDescent="0.3">
      <c r="C8" s="5"/>
      <c r="D8" s="3"/>
      <c r="E8" s="11"/>
      <c r="F8" s="11"/>
      <c r="G8" s="12"/>
      <c r="H8" s="11"/>
      <c r="I8" s="11"/>
      <c r="J8" s="12"/>
      <c r="K8" s="11"/>
      <c r="L8" s="11"/>
    </row>
    <row r="9" spans="3:15" ht="3.6" customHeight="1" x14ac:dyDescent="0.3">
      <c r="C9" s="16"/>
      <c r="D9" s="15"/>
      <c r="E9" s="18"/>
      <c r="F9" s="18"/>
      <c r="G9" s="13"/>
      <c r="H9" s="18"/>
      <c r="I9" s="18"/>
      <c r="J9" s="13"/>
      <c r="K9" s="18"/>
      <c r="L9" s="18"/>
      <c r="M9" s="14"/>
      <c r="N9" s="14"/>
      <c r="O9" s="14"/>
    </row>
    <row r="10" spans="3:15" ht="7.2" customHeight="1" x14ac:dyDescent="0.3">
      <c r="C10" s="5"/>
      <c r="D10" s="3"/>
      <c r="E10" s="2"/>
      <c r="F10" s="2"/>
      <c r="G10" s="2"/>
      <c r="H10" s="2"/>
      <c r="I10" s="2"/>
      <c r="J10" s="2"/>
      <c r="K10" s="2"/>
      <c r="L10" s="2"/>
    </row>
    <row r="11" spans="3:15" x14ac:dyDescent="0.3">
      <c r="C11" s="5"/>
      <c r="D11" s="3"/>
      <c r="E11" s="9" t="s">
        <v>11</v>
      </c>
      <c r="F11" s="9" t="s">
        <v>12</v>
      </c>
      <c r="H11" s="2"/>
      <c r="I11" s="17"/>
      <c r="J11" s="2"/>
      <c r="K11" s="9" t="s">
        <v>11</v>
      </c>
      <c r="L11" s="9" t="s">
        <v>12</v>
      </c>
    </row>
    <row r="12" spans="3:15" x14ac:dyDescent="0.3">
      <c r="C12" s="10" t="s">
        <v>6</v>
      </c>
      <c r="D12" s="5"/>
      <c r="E12" s="21">
        <f>6*E6</f>
        <v>75.505356635444997</v>
      </c>
      <c r="F12" s="21">
        <f>12*E6</f>
        <v>151.01071327088999</v>
      </c>
      <c r="H12" s="10"/>
      <c r="I12" s="10" t="s">
        <v>13</v>
      </c>
      <c r="K12" s="21">
        <f>E12/(1+1.618)</f>
        <v>28.84085432981092</v>
      </c>
      <c r="L12" s="21">
        <f>F12/(1+1.618)</f>
        <v>57.68170865962184</v>
      </c>
    </row>
    <row r="13" spans="3:15" x14ac:dyDescent="0.3">
      <c r="C13" s="10" t="s">
        <v>9</v>
      </c>
      <c r="E13" s="21">
        <f>E6</f>
        <v>12.584226105907499</v>
      </c>
      <c r="F13" s="21">
        <f>3*E6</f>
        <v>37.752678317722498</v>
      </c>
      <c r="H13" s="10"/>
      <c r="I13" s="10" t="s">
        <v>10</v>
      </c>
      <c r="K13" s="21">
        <f>E13/(1+1.618)</f>
        <v>4.8068090549684861</v>
      </c>
      <c r="L13" s="21">
        <f>F13/(1+1.618)</f>
        <v>14.42042716490546</v>
      </c>
    </row>
    <row r="14" spans="3:15" ht="7.2" customHeight="1" x14ac:dyDescent="0.3">
      <c r="C14" s="6"/>
      <c r="I14" s="6"/>
      <c r="K14" s="1"/>
    </row>
    <row r="15" spans="3:15" ht="7.2" customHeight="1" x14ac:dyDescent="0.3"/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C2:O15"/>
  <sheetViews>
    <sheetView showFormulas="1" showGridLines="0" topLeftCell="D1" zoomScale="90" zoomScaleNormal="90" workbookViewId="0">
      <selection activeCell="O18" sqref="O18"/>
    </sheetView>
  </sheetViews>
  <sheetFormatPr defaultRowHeight="14.4" x14ac:dyDescent="0.3"/>
  <cols>
    <col min="2" max="2" width="1.21875" customWidth="1"/>
    <col min="3" max="3" width="16.6640625" customWidth="1"/>
    <col min="4" max="4" width="1.33203125" customWidth="1"/>
    <col min="7" max="7" width="1.33203125" customWidth="1"/>
    <col min="10" max="10" width="1.33203125" customWidth="1"/>
    <col min="13" max="13" width="1.33203125" customWidth="1"/>
    <col min="16" max="16" width="1.33203125" customWidth="1"/>
  </cols>
  <sheetData>
    <row r="2" spans="3:15" x14ac:dyDescent="0.3">
      <c r="E2" s="7" t="s">
        <v>0</v>
      </c>
      <c r="F2" s="7"/>
      <c r="G2" s="3"/>
      <c r="H2" s="7" t="s">
        <v>3</v>
      </c>
      <c r="I2" s="7"/>
      <c r="J2" s="3"/>
      <c r="K2" s="7" t="s">
        <v>7</v>
      </c>
      <c r="L2" s="7"/>
      <c r="M2" s="3"/>
      <c r="N2" s="7" t="s">
        <v>8</v>
      </c>
      <c r="O2" s="8"/>
    </row>
    <row r="3" spans="3:15" ht="7.2" customHeight="1" x14ac:dyDescent="0.3"/>
    <row r="4" spans="3:15" ht="15" thickBot="1" x14ac:dyDescent="0.35">
      <c r="C4" s="3"/>
      <c r="D4" s="3"/>
      <c r="E4" s="9" t="s">
        <v>1</v>
      </c>
      <c r="F4" s="9" t="s">
        <v>19</v>
      </c>
      <c r="G4" s="3"/>
      <c r="H4" s="9" t="s">
        <v>1</v>
      </c>
      <c r="I4" s="9" t="s">
        <v>19</v>
      </c>
      <c r="J4" s="3"/>
      <c r="K4" s="9" t="s">
        <v>1</v>
      </c>
      <c r="L4" s="9" t="s">
        <v>19</v>
      </c>
      <c r="M4" s="3"/>
      <c r="N4" s="9" t="s">
        <v>1</v>
      </c>
      <c r="O4" s="9" t="s">
        <v>19</v>
      </c>
    </row>
    <row r="5" spans="3:15" ht="15" thickBot="1" x14ac:dyDescent="0.35">
      <c r="C5" s="10" t="s">
        <v>14</v>
      </c>
      <c r="D5" s="5"/>
      <c r="E5" s="22">
        <v>10</v>
      </c>
      <c r="F5" s="21">
        <f>PI()*(E5/2)^2</f>
        <v>78.539816339744831</v>
      </c>
      <c r="G5" s="1"/>
      <c r="H5" s="21">
        <f>E5/1.618</f>
        <v>6.1804697156983925</v>
      </c>
      <c r="I5" s="21">
        <f>PI()*(H5/2)^2</f>
        <v>30.000800764172226</v>
      </c>
      <c r="J5" s="1"/>
      <c r="K5" s="21">
        <f>H5/1.618</f>
        <v>3.819820590666497</v>
      </c>
      <c r="L5" s="21">
        <f>PI()*(K5/2)^2</f>
        <v>11.459767649546826</v>
      </c>
      <c r="M5" s="1"/>
      <c r="N5" s="21">
        <f>K5/1.618</f>
        <v>2.360828548001543</v>
      </c>
      <c r="O5" s="21">
        <f>PI()*(N5/2)^2</f>
        <v>4.3774256431992766</v>
      </c>
    </row>
    <row r="6" spans="3:15" x14ac:dyDescent="0.3">
      <c r="C6" s="10" t="s">
        <v>15</v>
      </c>
      <c r="D6" s="5"/>
      <c r="E6" s="21">
        <f>2*SQRT(F6/PI())</f>
        <v>12.584226105907499</v>
      </c>
      <c r="F6" s="21">
        <f>F5+I6</f>
        <v>124.37781039666316</v>
      </c>
      <c r="G6" s="1"/>
      <c r="H6" s="21">
        <f>2*SQRT(I6/PI())</f>
        <v>7.6395514714283976</v>
      </c>
      <c r="I6" s="21">
        <f>I5+L6</f>
        <v>45.837994056918333</v>
      </c>
      <c r="J6" s="1"/>
      <c r="K6" s="21">
        <f>2*SQRT(L6/PI())</f>
        <v>4.4904944914718268</v>
      </c>
      <c r="L6" s="21">
        <f>L5+O6</f>
        <v>15.837193292746104</v>
      </c>
      <c r="M6" s="1"/>
      <c r="N6" s="21">
        <f>2*SQRT(O6/PI())</f>
        <v>2.360828548001543</v>
      </c>
      <c r="O6" s="21">
        <f>O5+R6</f>
        <v>4.3774256431992766</v>
      </c>
    </row>
    <row r="7" spans="3:15" x14ac:dyDescent="0.3">
      <c r="C7" s="5"/>
      <c r="D7" s="3"/>
      <c r="E7" s="19">
        <f>(E6-E5)/E5</f>
        <v>0.25842261059074989</v>
      </c>
      <c r="F7" s="19">
        <f t="shared" ref="F7:L7" si="0">(F6-F5)/F5</f>
        <v>0.58362746684603795</v>
      </c>
      <c r="G7" s="20"/>
      <c r="H7" s="19">
        <f t="shared" si="0"/>
        <v>0.23607942807711485</v>
      </c>
      <c r="I7" s="19">
        <f t="shared" si="0"/>
        <v>0.52789235251544742</v>
      </c>
      <c r="J7" s="20"/>
      <c r="K7" s="19">
        <f t="shared" si="0"/>
        <v>0.17557733010918922</v>
      </c>
      <c r="L7" s="19">
        <f t="shared" si="0"/>
        <v>0.38198205906664973</v>
      </c>
    </row>
    <row r="8" spans="3:15" ht="7.2" customHeight="1" x14ac:dyDescent="0.3">
      <c r="C8" s="5"/>
      <c r="D8" s="3"/>
      <c r="E8" s="11"/>
      <c r="F8" s="11"/>
      <c r="G8" s="12"/>
      <c r="H8" s="11"/>
      <c r="I8" s="11"/>
      <c r="J8" s="12"/>
      <c r="K8" s="11"/>
      <c r="L8" s="11"/>
    </row>
    <row r="9" spans="3:15" ht="3.6" customHeight="1" x14ac:dyDescent="0.3">
      <c r="C9" s="16"/>
      <c r="D9" s="15"/>
      <c r="E9" s="18"/>
      <c r="F9" s="18"/>
      <c r="G9" s="13"/>
      <c r="H9" s="18"/>
      <c r="I9" s="18"/>
      <c r="J9" s="13"/>
      <c r="K9" s="18"/>
      <c r="L9" s="18"/>
      <c r="M9" s="14"/>
      <c r="N9" s="14"/>
      <c r="O9" s="14"/>
    </row>
    <row r="10" spans="3:15" ht="7.2" customHeight="1" x14ac:dyDescent="0.3">
      <c r="C10" s="5"/>
      <c r="D10" s="3"/>
      <c r="E10" s="2"/>
      <c r="F10" s="2"/>
      <c r="G10" s="2"/>
      <c r="H10" s="2"/>
      <c r="I10" s="2"/>
      <c r="J10" s="2"/>
      <c r="K10" s="2"/>
      <c r="L10" s="2"/>
    </row>
    <row r="11" spans="3:15" x14ac:dyDescent="0.3">
      <c r="C11" s="5"/>
      <c r="D11" s="3"/>
      <c r="E11" s="9" t="s">
        <v>17</v>
      </c>
      <c r="F11" s="9" t="s">
        <v>18</v>
      </c>
      <c r="H11" s="2"/>
      <c r="I11" s="17"/>
      <c r="J11" s="2"/>
      <c r="K11" s="9" t="s">
        <v>17</v>
      </c>
      <c r="L11" s="9" t="s">
        <v>18</v>
      </c>
    </row>
    <row r="12" spans="3:15" x14ac:dyDescent="0.3">
      <c r="C12" s="10" t="s">
        <v>16</v>
      </c>
      <c r="D12" s="5"/>
      <c r="E12" s="21">
        <f>6*E6</f>
        <v>75.505356635444997</v>
      </c>
      <c r="F12" s="21">
        <f>12*E6</f>
        <v>151.01071327088999</v>
      </c>
      <c r="H12" s="10"/>
      <c r="I12" s="10" t="s">
        <v>20</v>
      </c>
      <c r="K12" s="21">
        <f>E12/(1+1.618)</f>
        <v>28.84085432981092</v>
      </c>
      <c r="L12" s="21">
        <f>F12/(1+1.618)</f>
        <v>57.68170865962184</v>
      </c>
    </row>
    <row r="13" spans="3:15" x14ac:dyDescent="0.3">
      <c r="C13" s="10" t="s">
        <v>9</v>
      </c>
      <c r="E13" s="21">
        <f>E6</f>
        <v>12.584226105907499</v>
      </c>
      <c r="F13" s="21">
        <f>3*E6</f>
        <v>37.752678317722498</v>
      </c>
      <c r="H13" s="10"/>
      <c r="I13" s="10" t="s">
        <v>21</v>
      </c>
      <c r="K13" s="21">
        <f>E13/(1+1.618)</f>
        <v>4.8068090549684861</v>
      </c>
      <c r="L13" s="21">
        <f>F13/(1+1.618)</f>
        <v>14.42042716490546</v>
      </c>
    </row>
    <row r="14" spans="3:15" ht="7.2" customHeight="1" x14ac:dyDescent="0.3">
      <c r="C14" s="6"/>
      <c r="I14" s="6"/>
      <c r="K14" s="1"/>
    </row>
    <row r="15" spans="3:15" ht="7.2" customHeight="1" x14ac:dyDescent="0.3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UK</vt:lpstr>
      <vt:lpstr>NL</vt:lpstr>
      <vt:lpstr>UK Formula</vt:lpstr>
      <vt:lpstr>Formula nl</vt:lpstr>
    </vt:vector>
  </TitlesOfParts>
  <Company>Growing Bonsai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Bonsai Techniek</dc:creator>
  <dcterms:created xsi:type="dcterms:W3CDTF">2018-02-09T23:49:43Z</dcterms:created>
  <dcterms:modified xsi:type="dcterms:W3CDTF">2018-02-18T02:05:13Z</dcterms:modified>
</cp:coreProperties>
</file>